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710" yWindow="120" windowWidth="15030" windowHeight="14640" tabRatio="714" activeTab="3"/>
  </bookViews>
  <sheets>
    <sheet name="LRTs" sheetId="9" r:id="rId1"/>
    <sheet name="Random Effects CIs" sheetId="1" r:id="rId2"/>
    <sheet name="Pseudo-R2" sheetId="10" r:id="rId3"/>
    <sheet name="Regions of Significance" sheetId="11" r:id="rId4"/>
  </sheets>
  <calcPr calcId="145621"/>
</workbook>
</file>

<file path=xl/calcChain.xml><?xml version="1.0" encoding="utf-8"?>
<calcChain xmlns="http://schemas.openxmlformats.org/spreadsheetml/2006/main">
  <c r="C14" i="11" l="1"/>
  <c r="C13" i="11"/>
  <c r="C12" i="11"/>
  <c r="C17" i="11" l="1"/>
  <c r="C19" i="11" s="1"/>
  <c r="C16" i="11"/>
  <c r="C18" i="11" s="1"/>
  <c r="B16" i="9"/>
  <c r="B12" i="9"/>
  <c r="B17" i="9"/>
  <c r="E18" i="9"/>
  <c r="B13" i="9"/>
  <c r="D14" i="9" s="1"/>
  <c r="E14" i="9"/>
  <c r="E6" i="9"/>
  <c r="D6" i="9"/>
  <c r="D18" i="9" l="1"/>
  <c r="F18" i="9" s="1"/>
  <c r="F14" i="9"/>
  <c r="F6" i="9"/>
  <c r="E5" i="10"/>
  <c r="F5" i="10"/>
  <c r="E10" i="9" l="1"/>
  <c r="D10" i="9"/>
  <c r="E4" i="1"/>
  <c r="F4" i="1" s="1"/>
  <c r="G4" i="1" l="1"/>
  <c r="F10" i="9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 am including all model parameters in this count, although in REML only the variance model parameters "count". The difference between models should be the same either way, though.</t>
        </r>
      </text>
    </comment>
  </commentList>
</comments>
</file>

<file path=xl/sharedStrings.xml><?xml version="1.0" encoding="utf-8"?>
<sst xmlns="http://schemas.openxmlformats.org/spreadsheetml/2006/main" count="53" uniqueCount="47">
  <si>
    <t>Model</t>
  </si>
  <si>
    <t>Term</t>
  </si>
  <si>
    <t>Random Variance</t>
  </si>
  <si>
    <t>Fixed Effect</t>
  </si>
  <si>
    <t>1.96*SD</t>
  </si>
  <si>
    <t>Intercept</t>
  </si>
  <si>
    <t>Lower CI</t>
  </si>
  <si>
    <t>Upper CI</t>
  </si>
  <si>
    <t>Note: It is your job to keep track of whether deviance should go up or down! 
These formulas work with ABSOLUTE VALUES.</t>
  </si>
  <si>
    <t>Model 
DF</t>
  </si>
  <si>
    <t>DF 
Diff</t>
  </si>
  <si>
    <t>Exact p 
Value</t>
  </si>
  <si>
    <t>Residual Variance</t>
  </si>
  <si>
    <t>Random Intercept Variance</t>
  </si>
  <si>
    <t>95% Random Effects Confidence Interval Calculator</t>
  </si>
  <si>
    <t>(-2LL) 
Deviance</t>
  </si>
  <si>
    <t>Abs Value 
-2LL Diff</t>
  </si>
  <si>
    <t>100*% Residual Variance Reduced</t>
  </si>
  <si>
    <t>100*% Random Intercept Reduced</t>
  </si>
  <si>
    <t>Eq 7a.3) Empty Means, Random Intercept</t>
  </si>
  <si>
    <t>Eq 7a.5) Add Sex and Age</t>
  </si>
  <si>
    <t>R2 change from level-2 effects</t>
  </si>
  <si>
    <t>Fixed Day of Study</t>
  </si>
  <si>
    <t>Random Day of Study</t>
  </si>
  <si>
    <t>Fit improvement from level-2 effects</t>
  </si>
  <si>
    <t>Fit improvement from random day of study slope variance</t>
  </si>
  <si>
    <t>Eq 7a.4) Add Sex and Age to Model for the Means</t>
  </si>
  <si>
    <t>Eq 7a.5) Add Sex and Age to Predict Level-2 Intercept Variance</t>
  </si>
  <si>
    <t>Fit improvement from level-2 variance effects</t>
  </si>
  <si>
    <t>Eq 7a.7) Add Sex and Age to Predict Level-1 Residual Variance</t>
  </si>
  <si>
    <t>Fit improvement from level-1 variance effects</t>
  </si>
  <si>
    <t>ENTER THE FOLLOWING (USE AS MUCH DECIMAL PRECISION AS POSSIBLE):</t>
  </si>
  <si>
    <t>Predictor Fixed Effect Estimate 
(from Fixed Effects Solution)</t>
  </si>
  <si>
    <t>Predictor Effect Standard Error Squared (from diagonal of Covariance Matrix of Fixed Effects)</t>
  </si>
  <si>
    <t>Interaction Fixed Effect Estimate
(from Fixed Effects Solution)</t>
  </si>
  <si>
    <t>Interaction Effect Standard Error Squared (from diagonal of Covariance Matrix of Fixed Effects)</t>
  </si>
  <si>
    <t>Covariance of Predictor and Interaction Standard Errors (from their off-diagonal in Covariance Matrix of Fixed Effects)</t>
  </si>
  <si>
    <t>Centering Value of Moderator</t>
  </si>
  <si>
    <t>THE FOLLOWING ARE CALCULATED FOR YOU (may differ from SAS macro results due to different precision):</t>
  </si>
  <si>
    <t>A intermediate quantity</t>
  </si>
  <si>
    <t>B intermediate quantity</t>
  </si>
  <si>
    <t>C intermediate quantity</t>
  </si>
  <si>
    <t>Lower limit of centered moderator</t>
  </si>
  <si>
    <t>Upper limit of centered moderator</t>
  </si>
  <si>
    <t>Lower limit of uncentered moderator</t>
  </si>
  <si>
    <t>Upper limit of uncentered moderator</t>
  </si>
  <si>
    <t>Women as Predictor, Age as Moderator (7.4)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</si>
</sst>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#,##0.0000"/>
    <numFmt numFmtId="168" formatCode="0.000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1"/>
      <color indexed="4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5" fillId="0" borderId="0"/>
    <xf numFmtId="0" fontId="1" fillId="0" borderId="0"/>
  </cellStyleXfs>
  <cellXfs count="50">
    <xf numFmtId="0" fontId="0" fillId="0" borderId="0" xfId="0"/>
    <xf numFmtId="0" fontId="6" fillId="0" borderId="0" xfId="2"/>
    <xf numFmtId="0" fontId="7" fillId="0" borderId="0" xfId="2" applyFont="1" applyAlignment="1">
      <alignment horizontal="center"/>
    </xf>
    <xf numFmtId="165" fontId="6" fillId="0" borderId="0" xfId="2" applyNumberFormat="1" applyAlignment="1">
      <alignment horizontal="center"/>
    </xf>
    <xf numFmtId="0" fontId="6" fillId="0" borderId="0" xfId="2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166" fontId="7" fillId="0" borderId="1" xfId="2" applyNumberFormat="1" applyFont="1" applyBorder="1" applyAlignment="1">
      <alignment horizontal="center" vertical="center" wrapText="1"/>
    </xf>
    <xf numFmtId="166" fontId="7" fillId="0" borderId="0" xfId="2" applyNumberFormat="1" applyFont="1" applyBorder="1" applyAlignment="1">
      <alignment horizontal="center" vertical="center" wrapText="1"/>
    </xf>
    <xf numFmtId="166" fontId="6" fillId="0" borderId="0" xfId="2" applyNumberFormat="1" applyAlignment="1">
      <alignment horizontal="center"/>
    </xf>
    <xf numFmtId="0" fontId="0" fillId="0" borderId="0" xfId="2" applyFont="1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wrapText="1"/>
    </xf>
    <xf numFmtId="2" fontId="0" fillId="0" borderId="0" xfId="0" applyNumberFormat="1" applyFont="1" applyAlignment="1">
      <alignment wrapText="1"/>
    </xf>
    <xf numFmtId="0" fontId="11" fillId="0" borderId="0" xfId="0" applyFont="1" applyAlignment="1">
      <alignment horizontal="left" wrapText="1" indent="2"/>
    </xf>
    <xf numFmtId="2" fontId="12" fillId="0" borderId="0" xfId="0" applyNumberFormat="1" applyFont="1" applyAlignment="1">
      <alignment wrapText="1"/>
    </xf>
    <xf numFmtId="2" fontId="13" fillId="0" borderId="0" xfId="0" applyNumberFormat="1" applyFont="1" applyAlignment="1">
      <alignment wrapText="1"/>
    </xf>
    <xf numFmtId="165" fontId="0" fillId="0" borderId="0" xfId="0" applyNumberFormat="1" applyFont="1" applyAlignment="1">
      <alignment wrapText="1"/>
    </xf>
    <xf numFmtId="0" fontId="10" fillId="0" borderId="0" xfId="0" applyFont="1" applyAlignment="1">
      <alignment horizontal="left" wrapText="1" indent="2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wrapText="1"/>
    </xf>
    <xf numFmtId="166" fontId="0" fillId="0" borderId="0" xfId="0" applyNumberFormat="1" applyFont="1" applyAlignment="1">
      <alignment wrapText="1"/>
    </xf>
    <xf numFmtId="0" fontId="10" fillId="0" borderId="1" xfId="0" applyFont="1" applyBorder="1" applyAlignment="1">
      <alignment horizontal="center" wrapText="1"/>
    </xf>
    <xf numFmtId="166" fontId="10" fillId="0" borderId="1" xfId="0" applyNumberFormat="1" applyFont="1" applyBorder="1" applyAlignment="1">
      <alignment horizontal="center" wrapText="1"/>
    </xf>
    <xf numFmtId="165" fontId="7" fillId="0" borderId="1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164" fontId="7" fillId="0" borderId="0" xfId="2" applyNumberFormat="1" applyFont="1" applyBorder="1" applyAlignment="1">
      <alignment horizontal="center" vertical="center" wrapText="1"/>
    </xf>
    <xf numFmtId="164" fontId="6" fillId="0" borderId="0" xfId="2" applyNumberForma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2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167" fontId="10" fillId="0" borderId="1" xfId="0" applyNumberFormat="1" applyFont="1" applyBorder="1" applyAlignment="1">
      <alignment horizontal="center" wrapText="1"/>
    </xf>
    <xf numFmtId="167" fontId="0" fillId="0" borderId="0" xfId="0" applyNumberFormat="1" applyFont="1" applyAlignment="1">
      <alignment wrapText="1"/>
    </xf>
    <xf numFmtId="167" fontId="10" fillId="0" borderId="0" xfId="0" applyNumberFormat="1" applyFont="1" applyAlignment="1">
      <alignment wrapText="1"/>
    </xf>
    <xf numFmtId="0" fontId="7" fillId="0" borderId="1" xfId="2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4" fillId="0" borderId="0" xfId="4" applyFont="1" applyAlignment="1">
      <alignment wrapText="1"/>
    </xf>
    <xf numFmtId="0" fontId="14" fillId="0" borderId="0" xfId="4" applyFont="1"/>
    <xf numFmtId="0" fontId="15" fillId="2" borderId="2" xfId="4" applyFont="1" applyFill="1" applyBorder="1" applyAlignment="1">
      <alignment vertical="center" wrapText="1"/>
    </xf>
    <xf numFmtId="0" fontId="14" fillId="0" borderId="0" xfId="4" applyFont="1" applyAlignment="1">
      <alignment vertical="center"/>
    </xf>
    <xf numFmtId="0" fontId="14" fillId="0" borderId="2" xfId="4" applyFont="1" applyBorder="1" applyAlignment="1">
      <alignment horizontal="center" vertical="center" wrapText="1"/>
    </xf>
    <xf numFmtId="168" fontId="14" fillId="0" borderId="0" xfId="4" applyNumberFormat="1" applyFont="1"/>
    <xf numFmtId="0" fontId="15" fillId="2" borderId="2" xfId="4" applyFont="1" applyFill="1" applyBorder="1" applyAlignment="1">
      <alignment horizontal="left" vertical="center" wrapText="1"/>
    </xf>
    <xf numFmtId="165" fontId="14" fillId="0" borderId="0" xfId="4" applyNumberFormat="1" applyFont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"/>
  <sheetViews>
    <sheetView workbookViewId="0">
      <selection activeCell="A35" sqref="A35"/>
    </sheetView>
  </sheetViews>
  <sheetFormatPr defaultColWidth="9" defaultRowHeight="15" x14ac:dyDescent="0.25"/>
  <cols>
    <col min="1" max="1" width="59.5703125" style="1" customWidth="1"/>
    <col min="2" max="2" width="11.85546875" style="3" customWidth="1"/>
    <col min="3" max="3" width="6.85546875" style="4" bestFit="1" customWidth="1"/>
    <col min="4" max="4" width="9.85546875" style="32" bestFit="1" customWidth="1"/>
    <col min="5" max="5" width="7.42578125" style="4" customWidth="1"/>
    <col min="6" max="6" width="7.140625" style="9" bestFit="1" customWidth="1"/>
    <col min="7" max="16384" width="9" style="1"/>
  </cols>
  <sheetData>
    <row r="1" spans="1:7" ht="30.6" customHeight="1" x14ac:dyDescent="0.25">
      <c r="A1" s="40" t="s">
        <v>8</v>
      </c>
      <c r="B1" s="40"/>
      <c r="C1" s="40"/>
      <c r="D1" s="40"/>
      <c r="E1" s="40"/>
      <c r="F1" s="40"/>
    </row>
    <row r="2" spans="1:7" ht="31.9" customHeight="1" x14ac:dyDescent="0.25">
      <c r="A2" s="5" t="s">
        <v>0</v>
      </c>
      <c r="B2" s="27" t="s">
        <v>15</v>
      </c>
      <c r="C2" s="5" t="s">
        <v>9</v>
      </c>
      <c r="D2" s="30" t="s">
        <v>16</v>
      </c>
      <c r="E2" s="5" t="s">
        <v>10</v>
      </c>
      <c r="F2" s="7" t="s">
        <v>11</v>
      </c>
      <c r="G2" s="2"/>
    </row>
    <row r="3" spans="1:7" x14ac:dyDescent="0.25">
      <c r="A3" s="6"/>
      <c r="B3" s="28"/>
      <c r="C3" s="6"/>
      <c r="D3" s="31"/>
      <c r="E3" s="6"/>
      <c r="F3" s="8"/>
      <c r="G3" s="2"/>
    </row>
    <row r="4" spans="1:7" x14ac:dyDescent="0.25">
      <c r="A4" s="10" t="s">
        <v>22</v>
      </c>
      <c r="B4" s="3">
        <v>1442.1559999999999</v>
      </c>
      <c r="C4" s="4">
        <v>4</v>
      </c>
    </row>
    <row r="5" spans="1:7" x14ac:dyDescent="0.25">
      <c r="A5" s="10" t="s">
        <v>23</v>
      </c>
      <c r="B5" s="3">
        <v>1440.173</v>
      </c>
      <c r="C5" s="4">
        <v>6</v>
      </c>
    </row>
    <row r="6" spans="1:7" x14ac:dyDescent="0.25">
      <c r="A6" s="17" t="s">
        <v>25</v>
      </c>
      <c r="D6" s="32">
        <f>ABS(B4-B5)</f>
        <v>1.9829999999999472</v>
      </c>
      <c r="E6" s="4">
        <f>ABS(C4-C5)</f>
        <v>2</v>
      </c>
      <c r="F6" s="9">
        <f>CHIDIST(D6,E6)</f>
        <v>0.37101974380036629</v>
      </c>
    </row>
    <row r="8" spans="1:7" x14ac:dyDescent="0.25">
      <c r="A8" s="29" t="s">
        <v>19</v>
      </c>
      <c r="B8" s="3">
        <v>1442.9659999999999</v>
      </c>
      <c r="C8" s="4">
        <v>3</v>
      </c>
    </row>
    <row r="9" spans="1:7" x14ac:dyDescent="0.25">
      <c r="A9" s="29" t="s">
        <v>26</v>
      </c>
      <c r="B9" s="3">
        <v>1432.578</v>
      </c>
      <c r="C9" s="4">
        <v>6</v>
      </c>
    </row>
    <row r="10" spans="1:7" x14ac:dyDescent="0.25">
      <c r="A10" s="17" t="s">
        <v>24</v>
      </c>
      <c r="D10" s="32">
        <f>ABS(B8-B9)</f>
        <v>10.38799999999992</v>
      </c>
      <c r="E10" s="4">
        <f>ABS(C8-C9)</f>
        <v>3</v>
      </c>
      <c r="F10" s="9">
        <f>CHIDIST(D10,E10)</f>
        <v>1.5540226606297582E-2</v>
      </c>
    </row>
    <row r="12" spans="1:7" x14ac:dyDescent="0.25">
      <c r="A12" s="29" t="s">
        <v>26</v>
      </c>
      <c r="B12" s="3">
        <f>2*716.289</f>
        <v>1432.578</v>
      </c>
      <c r="C12" s="4">
        <v>6</v>
      </c>
    </row>
    <row r="13" spans="1:7" x14ac:dyDescent="0.25">
      <c r="A13" s="29" t="s">
        <v>27</v>
      </c>
      <c r="B13" s="3">
        <f>2*714.101</f>
        <v>1428.202</v>
      </c>
      <c r="C13" s="4">
        <v>9</v>
      </c>
    </row>
    <row r="14" spans="1:7" x14ac:dyDescent="0.25">
      <c r="A14" s="17" t="s">
        <v>28</v>
      </c>
      <c r="D14" s="32">
        <f>ABS(B12-B13)</f>
        <v>4.3759999999999764</v>
      </c>
      <c r="E14" s="4">
        <f>ABS(C12-C13)</f>
        <v>3</v>
      </c>
      <c r="F14" s="9">
        <f>CHIDIST(D14,E14)</f>
        <v>0.22362108862897115</v>
      </c>
    </row>
    <row r="16" spans="1:7" x14ac:dyDescent="0.25">
      <c r="A16" s="29" t="s">
        <v>26</v>
      </c>
      <c r="B16" s="3">
        <f>2*716.289</f>
        <v>1432.578</v>
      </c>
      <c r="C16" s="4">
        <v>6</v>
      </c>
    </row>
    <row r="17" spans="1:6" x14ac:dyDescent="0.25">
      <c r="A17" s="29" t="s">
        <v>29</v>
      </c>
      <c r="B17" s="3">
        <f>2*715.939</f>
        <v>1431.8779999999999</v>
      </c>
      <c r="C17" s="4">
        <v>9</v>
      </c>
    </row>
    <row r="18" spans="1:6" x14ac:dyDescent="0.25">
      <c r="A18" s="17" t="s">
        <v>30</v>
      </c>
      <c r="D18" s="32">
        <f>ABS(B16-B17)</f>
        <v>0.70000000000004547</v>
      </c>
      <c r="E18" s="4">
        <f>ABS(C16-C17)</f>
        <v>3</v>
      </c>
      <c r="F18" s="9">
        <f>CHIDIST(D18,E18)</f>
        <v>0.87320394906394339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zoomScaleNormal="100" workbookViewId="0">
      <selection activeCell="A4" sqref="A4"/>
    </sheetView>
  </sheetViews>
  <sheetFormatPr defaultRowHeight="15" x14ac:dyDescent="0.25"/>
  <cols>
    <col min="1" max="1" width="25.5703125" style="34" customWidth="1"/>
    <col min="2" max="2" width="10.42578125" customWidth="1"/>
    <col min="3" max="3" width="11.42578125" bestFit="1" customWidth="1"/>
    <col min="4" max="4" width="16.5703125" bestFit="1" customWidth="1"/>
    <col min="5" max="5" width="10" style="36" customWidth="1"/>
    <col min="6" max="7" width="9.140625" style="36"/>
  </cols>
  <sheetData>
    <row r="1" spans="1:7" ht="26.25" customHeight="1" x14ac:dyDescent="0.25">
      <c r="A1" s="41" t="s">
        <v>14</v>
      </c>
      <c r="B1" s="41"/>
      <c r="C1" s="41"/>
      <c r="D1" s="41"/>
      <c r="E1" s="41"/>
      <c r="F1" s="41"/>
      <c r="G1" s="41"/>
    </row>
    <row r="2" spans="1:7" s="12" customFormat="1" ht="24" customHeight="1" x14ac:dyDescent="0.25">
      <c r="A2" s="33" t="s">
        <v>0</v>
      </c>
      <c r="B2" s="11" t="s">
        <v>1</v>
      </c>
      <c r="C2" s="11" t="s">
        <v>3</v>
      </c>
      <c r="D2" s="11" t="s">
        <v>2</v>
      </c>
      <c r="E2" s="35" t="s">
        <v>4</v>
      </c>
      <c r="F2" s="35" t="s">
        <v>6</v>
      </c>
      <c r="G2" s="35" t="s">
        <v>7</v>
      </c>
    </row>
    <row r="4" spans="1:7" ht="30" x14ac:dyDescent="0.25">
      <c r="A4" s="29" t="s">
        <v>19</v>
      </c>
      <c r="B4" t="s">
        <v>5</v>
      </c>
      <c r="C4">
        <v>1.294</v>
      </c>
      <c r="D4">
        <v>1.1893</v>
      </c>
      <c r="E4" s="36">
        <f>1.96*SQRT(D4)</f>
        <v>2.1374786267937278</v>
      </c>
      <c r="F4" s="36">
        <f xml:space="preserve"> C4-E4</f>
        <v>-0.84347862679372776</v>
      </c>
      <c r="G4" s="36">
        <f>C4+E4</f>
        <v>3.4314786267937278</v>
      </c>
    </row>
    <row r="5" spans="1:7" x14ac:dyDescent="0.25">
      <c r="A5" s="29"/>
    </row>
  </sheetData>
  <mergeCells count="1">
    <mergeCell ref="A1:G1"/>
  </mergeCells>
  <phoneticPr fontId="4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39" sqref="A39"/>
    </sheetView>
  </sheetViews>
  <sheetFormatPr defaultRowHeight="15" x14ac:dyDescent="0.25"/>
  <cols>
    <col min="1" max="1" width="48.42578125" style="14" customWidth="1"/>
    <col min="2" max="3" width="9.42578125" style="38" customWidth="1"/>
    <col min="4" max="4" width="2.5703125" style="14" customWidth="1"/>
    <col min="5" max="6" width="9.140625" style="24" bestFit="1" customWidth="1"/>
    <col min="7" max="252" width="9" style="14"/>
    <col min="253" max="253" width="34.85546875" style="14" customWidth="1"/>
    <col min="254" max="257" width="9.42578125" style="14" customWidth="1"/>
    <col min="258" max="258" width="4.140625" style="14" customWidth="1"/>
    <col min="259" max="259" width="11.42578125" style="14" customWidth="1"/>
    <col min="260" max="260" width="11.42578125" style="14" bestFit="1" customWidth="1"/>
    <col min="261" max="261" width="11.42578125" style="14" customWidth="1"/>
    <col min="262" max="262" width="11.42578125" style="14" bestFit="1" customWidth="1"/>
    <col min="263" max="508" width="9" style="14"/>
    <col min="509" max="509" width="34.85546875" style="14" customWidth="1"/>
    <col min="510" max="513" width="9.42578125" style="14" customWidth="1"/>
    <col min="514" max="514" width="4.140625" style="14" customWidth="1"/>
    <col min="515" max="515" width="11.42578125" style="14" customWidth="1"/>
    <col min="516" max="516" width="11.42578125" style="14" bestFit="1" customWidth="1"/>
    <col min="517" max="517" width="11.42578125" style="14" customWidth="1"/>
    <col min="518" max="518" width="11.42578125" style="14" bestFit="1" customWidth="1"/>
    <col min="519" max="764" width="9" style="14"/>
    <col min="765" max="765" width="34.85546875" style="14" customWidth="1"/>
    <col min="766" max="769" width="9.42578125" style="14" customWidth="1"/>
    <col min="770" max="770" width="4.140625" style="14" customWidth="1"/>
    <col min="771" max="771" width="11.42578125" style="14" customWidth="1"/>
    <col min="772" max="772" width="11.42578125" style="14" bestFit="1" customWidth="1"/>
    <col min="773" max="773" width="11.42578125" style="14" customWidth="1"/>
    <col min="774" max="774" width="11.42578125" style="14" bestFit="1" customWidth="1"/>
    <col min="775" max="1020" width="9" style="14"/>
    <col min="1021" max="1021" width="34.85546875" style="14" customWidth="1"/>
    <col min="1022" max="1025" width="9.42578125" style="14" customWidth="1"/>
    <col min="1026" max="1026" width="4.140625" style="14" customWidth="1"/>
    <col min="1027" max="1027" width="11.42578125" style="14" customWidth="1"/>
    <col min="1028" max="1028" width="11.42578125" style="14" bestFit="1" customWidth="1"/>
    <col min="1029" max="1029" width="11.42578125" style="14" customWidth="1"/>
    <col min="1030" max="1030" width="11.42578125" style="14" bestFit="1" customWidth="1"/>
    <col min="1031" max="1276" width="9" style="14"/>
    <col min="1277" max="1277" width="34.85546875" style="14" customWidth="1"/>
    <col min="1278" max="1281" width="9.42578125" style="14" customWidth="1"/>
    <col min="1282" max="1282" width="4.140625" style="14" customWidth="1"/>
    <col min="1283" max="1283" width="11.42578125" style="14" customWidth="1"/>
    <col min="1284" max="1284" width="11.42578125" style="14" bestFit="1" customWidth="1"/>
    <col min="1285" max="1285" width="11.42578125" style="14" customWidth="1"/>
    <col min="1286" max="1286" width="11.42578125" style="14" bestFit="1" customWidth="1"/>
    <col min="1287" max="1532" width="9" style="14"/>
    <col min="1533" max="1533" width="34.85546875" style="14" customWidth="1"/>
    <col min="1534" max="1537" width="9.42578125" style="14" customWidth="1"/>
    <col min="1538" max="1538" width="4.140625" style="14" customWidth="1"/>
    <col min="1539" max="1539" width="11.42578125" style="14" customWidth="1"/>
    <col min="1540" max="1540" width="11.42578125" style="14" bestFit="1" customWidth="1"/>
    <col min="1541" max="1541" width="11.42578125" style="14" customWidth="1"/>
    <col min="1542" max="1542" width="11.42578125" style="14" bestFit="1" customWidth="1"/>
    <col min="1543" max="1788" width="9" style="14"/>
    <col min="1789" max="1789" width="34.85546875" style="14" customWidth="1"/>
    <col min="1790" max="1793" width="9.42578125" style="14" customWidth="1"/>
    <col min="1794" max="1794" width="4.140625" style="14" customWidth="1"/>
    <col min="1795" max="1795" width="11.42578125" style="14" customWidth="1"/>
    <col min="1796" max="1796" width="11.42578125" style="14" bestFit="1" customWidth="1"/>
    <col min="1797" max="1797" width="11.42578125" style="14" customWidth="1"/>
    <col min="1798" max="1798" width="11.42578125" style="14" bestFit="1" customWidth="1"/>
    <col min="1799" max="2044" width="9" style="14"/>
    <col min="2045" max="2045" width="34.85546875" style="14" customWidth="1"/>
    <col min="2046" max="2049" width="9.42578125" style="14" customWidth="1"/>
    <col min="2050" max="2050" width="4.140625" style="14" customWidth="1"/>
    <col min="2051" max="2051" width="11.42578125" style="14" customWidth="1"/>
    <col min="2052" max="2052" width="11.42578125" style="14" bestFit="1" customWidth="1"/>
    <col min="2053" max="2053" width="11.42578125" style="14" customWidth="1"/>
    <col min="2054" max="2054" width="11.42578125" style="14" bestFit="1" customWidth="1"/>
    <col min="2055" max="2300" width="9" style="14"/>
    <col min="2301" max="2301" width="34.85546875" style="14" customWidth="1"/>
    <col min="2302" max="2305" width="9.42578125" style="14" customWidth="1"/>
    <col min="2306" max="2306" width="4.140625" style="14" customWidth="1"/>
    <col min="2307" max="2307" width="11.42578125" style="14" customWidth="1"/>
    <col min="2308" max="2308" width="11.42578125" style="14" bestFit="1" customWidth="1"/>
    <col min="2309" max="2309" width="11.42578125" style="14" customWidth="1"/>
    <col min="2310" max="2310" width="11.42578125" style="14" bestFit="1" customWidth="1"/>
    <col min="2311" max="2556" width="9" style="14"/>
    <col min="2557" max="2557" width="34.85546875" style="14" customWidth="1"/>
    <col min="2558" max="2561" width="9.42578125" style="14" customWidth="1"/>
    <col min="2562" max="2562" width="4.140625" style="14" customWidth="1"/>
    <col min="2563" max="2563" width="11.42578125" style="14" customWidth="1"/>
    <col min="2564" max="2564" width="11.42578125" style="14" bestFit="1" customWidth="1"/>
    <col min="2565" max="2565" width="11.42578125" style="14" customWidth="1"/>
    <col min="2566" max="2566" width="11.42578125" style="14" bestFit="1" customWidth="1"/>
    <col min="2567" max="2812" width="9" style="14"/>
    <col min="2813" max="2813" width="34.85546875" style="14" customWidth="1"/>
    <col min="2814" max="2817" width="9.42578125" style="14" customWidth="1"/>
    <col min="2818" max="2818" width="4.140625" style="14" customWidth="1"/>
    <col min="2819" max="2819" width="11.42578125" style="14" customWidth="1"/>
    <col min="2820" max="2820" width="11.42578125" style="14" bestFit="1" customWidth="1"/>
    <col min="2821" max="2821" width="11.42578125" style="14" customWidth="1"/>
    <col min="2822" max="2822" width="11.42578125" style="14" bestFit="1" customWidth="1"/>
    <col min="2823" max="3068" width="9" style="14"/>
    <col min="3069" max="3069" width="34.85546875" style="14" customWidth="1"/>
    <col min="3070" max="3073" width="9.42578125" style="14" customWidth="1"/>
    <col min="3074" max="3074" width="4.140625" style="14" customWidth="1"/>
    <col min="3075" max="3075" width="11.42578125" style="14" customWidth="1"/>
    <col min="3076" max="3076" width="11.42578125" style="14" bestFit="1" customWidth="1"/>
    <col min="3077" max="3077" width="11.42578125" style="14" customWidth="1"/>
    <col min="3078" max="3078" width="11.42578125" style="14" bestFit="1" customWidth="1"/>
    <col min="3079" max="3324" width="9" style="14"/>
    <col min="3325" max="3325" width="34.85546875" style="14" customWidth="1"/>
    <col min="3326" max="3329" width="9.42578125" style="14" customWidth="1"/>
    <col min="3330" max="3330" width="4.140625" style="14" customWidth="1"/>
    <col min="3331" max="3331" width="11.42578125" style="14" customWidth="1"/>
    <col min="3332" max="3332" width="11.42578125" style="14" bestFit="1" customWidth="1"/>
    <col min="3333" max="3333" width="11.42578125" style="14" customWidth="1"/>
    <col min="3334" max="3334" width="11.42578125" style="14" bestFit="1" customWidth="1"/>
    <col min="3335" max="3580" width="9" style="14"/>
    <col min="3581" max="3581" width="34.85546875" style="14" customWidth="1"/>
    <col min="3582" max="3585" width="9.42578125" style="14" customWidth="1"/>
    <col min="3586" max="3586" width="4.140625" style="14" customWidth="1"/>
    <col min="3587" max="3587" width="11.42578125" style="14" customWidth="1"/>
    <col min="3588" max="3588" width="11.42578125" style="14" bestFit="1" customWidth="1"/>
    <col min="3589" max="3589" width="11.42578125" style="14" customWidth="1"/>
    <col min="3590" max="3590" width="11.42578125" style="14" bestFit="1" customWidth="1"/>
    <col min="3591" max="3836" width="9" style="14"/>
    <col min="3837" max="3837" width="34.85546875" style="14" customWidth="1"/>
    <col min="3838" max="3841" width="9.42578125" style="14" customWidth="1"/>
    <col min="3842" max="3842" width="4.140625" style="14" customWidth="1"/>
    <col min="3843" max="3843" width="11.42578125" style="14" customWidth="1"/>
    <col min="3844" max="3844" width="11.42578125" style="14" bestFit="1" customWidth="1"/>
    <col min="3845" max="3845" width="11.42578125" style="14" customWidth="1"/>
    <col min="3846" max="3846" width="11.42578125" style="14" bestFit="1" customWidth="1"/>
    <col min="3847" max="4092" width="9" style="14"/>
    <col min="4093" max="4093" width="34.85546875" style="14" customWidth="1"/>
    <col min="4094" max="4097" width="9.42578125" style="14" customWidth="1"/>
    <col min="4098" max="4098" width="4.140625" style="14" customWidth="1"/>
    <col min="4099" max="4099" width="11.42578125" style="14" customWidth="1"/>
    <col min="4100" max="4100" width="11.42578125" style="14" bestFit="1" customWidth="1"/>
    <col min="4101" max="4101" width="11.42578125" style="14" customWidth="1"/>
    <col min="4102" max="4102" width="11.42578125" style="14" bestFit="1" customWidth="1"/>
    <col min="4103" max="4348" width="9" style="14"/>
    <col min="4349" max="4349" width="34.85546875" style="14" customWidth="1"/>
    <col min="4350" max="4353" width="9.42578125" style="14" customWidth="1"/>
    <col min="4354" max="4354" width="4.140625" style="14" customWidth="1"/>
    <col min="4355" max="4355" width="11.42578125" style="14" customWidth="1"/>
    <col min="4356" max="4356" width="11.42578125" style="14" bestFit="1" customWidth="1"/>
    <col min="4357" max="4357" width="11.42578125" style="14" customWidth="1"/>
    <col min="4358" max="4358" width="11.42578125" style="14" bestFit="1" customWidth="1"/>
    <col min="4359" max="4604" width="9" style="14"/>
    <col min="4605" max="4605" width="34.85546875" style="14" customWidth="1"/>
    <col min="4606" max="4609" width="9.42578125" style="14" customWidth="1"/>
    <col min="4610" max="4610" width="4.140625" style="14" customWidth="1"/>
    <col min="4611" max="4611" width="11.42578125" style="14" customWidth="1"/>
    <col min="4612" max="4612" width="11.42578125" style="14" bestFit="1" customWidth="1"/>
    <col min="4613" max="4613" width="11.42578125" style="14" customWidth="1"/>
    <col min="4614" max="4614" width="11.42578125" style="14" bestFit="1" customWidth="1"/>
    <col min="4615" max="4860" width="9" style="14"/>
    <col min="4861" max="4861" width="34.85546875" style="14" customWidth="1"/>
    <col min="4862" max="4865" width="9.42578125" style="14" customWidth="1"/>
    <col min="4866" max="4866" width="4.140625" style="14" customWidth="1"/>
    <col min="4867" max="4867" width="11.42578125" style="14" customWidth="1"/>
    <col min="4868" max="4868" width="11.42578125" style="14" bestFit="1" customWidth="1"/>
    <col min="4869" max="4869" width="11.42578125" style="14" customWidth="1"/>
    <col min="4870" max="4870" width="11.42578125" style="14" bestFit="1" customWidth="1"/>
    <col min="4871" max="5116" width="9" style="14"/>
    <col min="5117" max="5117" width="34.85546875" style="14" customWidth="1"/>
    <col min="5118" max="5121" width="9.42578125" style="14" customWidth="1"/>
    <col min="5122" max="5122" width="4.140625" style="14" customWidth="1"/>
    <col min="5123" max="5123" width="11.42578125" style="14" customWidth="1"/>
    <col min="5124" max="5124" width="11.42578125" style="14" bestFit="1" customWidth="1"/>
    <col min="5125" max="5125" width="11.42578125" style="14" customWidth="1"/>
    <col min="5126" max="5126" width="11.42578125" style="14" bestFit="1" customWidth="1"/>
    <col min="5127" max="5372" width="9" style="14"/>
    <col min="5373" max="5373" width="34.85546875" style="14" customWidth="1"/>
    <col min="5374" max="5377" width="9.42578125" style="14" customWidth="1"/>
    <col min="5378" max="5378" width="4.140625" style="14" customWidth="1"/>
    <col min="5379" max="5379" width="11.42578125" style="14" customWidth="1"/>
    <col min="5380" max="5380" width="11.42578125" style="14" bestFit="1" customWidth="1"/>
    <col min="5381" max="5381" width="11.42578125" style="14" customWidth="1"/>
    <col min="5382" max="5382" width="11.42578125" style="14" bestFit="1" customWidth="1"/>
    <col min="5383" max="5628" width="9" style="14"/>
    <col min="5629" max="5629" width="34.85546875" style="14" customWidth="1"/>
    <col min="5630" max="5633" width="9.42578125" style="14" customWidth="1"/>
    <col min="5634" max="5634" width="4.140625" style="14" customWidth="1"/>
    <col min="5635" max="5635" width="11.42578125" style="14" customWidth="1"/>
    <col min="5636" max="5636" width="11.42578125" style="14" bestFit="1" customWidth="1"/>
    <col min="5637" max="5637" width="11.42578125" style="14" customWidth="1"/>
    <col min="5638" max="5638" width="11.42578125" style="14" bestFit="1" customWidth="1"/>
    <col min="5639" max="5884" width="9" style="14"/>
    <col min="5885" max="5885" width="34.85546875" style="14" customWidth="1"/>
    <col min="5886" max="5889" width="9.42578125" style="14" customWidth="1"/>
    <col min="5890" max="5890" width="4.140625" style="14" customWidth="1"/>
    <col min="5891" max="5891" width="11.42578125" style="14" customWidth="1"/>
    <col min="5892" max="5892" width="11.42578125" style="14" bestFit="1" customWidth="1"/>
    <col min="5893" max="5893" width="11.42578125" style="14" customWidth="1"/>
    <col min="5894" max="5894" width="11.42578125" style="14" bestFit="1" customWidth="1"/>
    <col min="5895" max="6140" width="9" style="14"/>
    <col min="6141" max="6141" width="34.85546875" style="14" customWidth="1"/>
    <col min="6142" max="6145" width="9.42578125" style="14" customWidth="1"/>
    <col min="6146" max="6146" width="4.140625" style="14" customWidth="1"/>
    <col min="6147" max="6147" width="11.42578125" style="14" customWidth="1"/>
    <col min="6148" max="6148" width="11.42578125" style="14" bestFit="1" customWidth="1"/>
    <col min="6149" max="6149" width="11.42578125" style="14" customWidth="1"/>
    <col min="6150" max="6150" width="11.42578125" style="14" bestFit="1" customWidth="1"/>
    <col min="6151" max="6396" width="9" style="14"/>
    <col min="6397" max="6397" width="34.85546875" style="14" customWidth="1"/>
    <col min="6398" max="6401" width="9.42578125" style="14" customWidth="1"/>
    <col min="6402" max="6402" width="4.140625" style="14" customWidth="1"/>
    <col min="6403" max="6403" width="11.42578125" style="14" customWidth="1"/>
    <col min="6404" max="6404" width="11.42578125" style="14" bestFit="1" customWidth="1"/>
    <col min="6405" max="6405" width="11.42578125" style="14" customWidth="1"/>
    <col min="6406" max="6406" width="11.42578125" style="14" bestFit="1" customWidth="1"/>
    <col min="6407" max="6652" width="9" style="14"/>
    <col min="6653" max="6653" width="34.85546875" style="14" customWidth="1"/>
    <col min="6654" max="6657" width="9.42578125" style="14" customWidth="1"/>
    <col min="6658" max="6658" width="4.140625" style="14" customWidth="1"/>
    <col min="6659" max="6659" width="11.42578125" style="14" customWidth="1"/>
    <col min="6660" max="6660" width="11.42578125" style="14" bestFit="1" customWidth="1"/>
    <col min="6661" max="6661" width="11.42578125" style="14" customWidth="1"/>
    <col min="6662" max="6662" width="11.42578125" style="14" bestFit="1" customWidth="1"/>
    <col min="6663" max="6908" width="9" style="14"/>
    <col min="6909" max="6909" width="34.85546875" style="14" customWidth="1"/>
    <col min="6910" max="6913" width="9.42578125" style="14" customWidth="1"/>
    <col min="6914" max="6914" width="4.140625" style="14" customWidth="1"/>
    <col min="6915" max="6915" width="11.42578125" style="14" customWidth="1"/>
    <col min="6916" max="6916" width="11.42578125" style="14" bestFit="1" customWidth="1"/>
    <col min="6917" max="6917" width="11.42578125" style="14" customWidth="1"/>
    <col min="6918" max="6918" width="11.42578125" style="14" bestFit="1" customWidth="1"/>
    <col min="6919" max="7164" width="9" style="14"/>
    <col min="7165" max="7165" width="34.85546875" style="14" customWidth="1"/>
    <col min="7166" max="7169" width="9.42578125" style="14" customWidth="1"/>
    <col min="7170" max="7170" width="4.140625" style="14" customWidth="1"/>
    <col min="7171" max="7171" width="11.42578125" style="14" customWidth="1"/>
    <col min="7172" max="7172" width="11.42578125" style="14" bestFit="1" customWidth="1"/>
    <col min="7173" max="7173" width="11.42578125" style="14" customWidth="1"/>
    <col min="7174" max="7174" width="11.42578125" style="14" bestFit="1" customWidth="1"/>
    <col min="7175" max="7420" width="9" style="14"/>
    <col min="7421" max="7421" width="34.85546875" style="14" customWidth="1"/>
    <col min="7422" max="7425" width="9.42578125" style="14" customWidth="1"/>
    <col min="7426" max="7426" width="4.140625" style="14" customWidth="1"/>
    <col min="7427" max="7427" width="11.42578125" style="14" customWidth="1"/>
    <col min="7428" max="7428" width="11.42578125" style="14" bestFit="1" customWidth="1"/>
    <col min="7429" max="7429" width="11.42578125" style="14" customWidth="1"/>
    <col min="7430" max="7430" width="11.42578125" style="14" bestFit="1" customWidth="1"/>
    <col min="7431" max="7676" width="9" style="14"/>
    <col min="7677" max="7677" width="34.85546875" style="14" customWidth="1"/>
    <col min="7678" max="7681" width="9.42578125" style="14" customWidth="1"/>
    <col min="7682" max="7682" width="4.140625" style="14" customWidth="1"/>
    <col min="7683" max="7683" width="11.42578125" style="14" customWidth="1"/>
    <col min="7684" max="7684" width="11.42578125" style="14" bestFit="1" customWidth="1"/>
    <col min="7685" max="7685" width="11.42578125" style="14" customWidth="1"/>
    <col min="7686" max="7686" width="11.42578125" style="14" bestFit="1" customWidth="1"/>
    <col min="7687" max="7932" width="9" style="14"/>
    <col min="7933" max="7933" width="34.85546875" style="14" customWidth="1"/>
    <col min="7934" max="7937" width="9.42578125" style="14" customWidth="1"/>
    <col min="7938" max="7938" width="4.140625" style="14" customWidth="1"/>
    <col min="7939" max="7939" width="11.42578125" style="14" customWidth="1"/>
    <col min="7940" max="7940" width="11.42578125" style="14" bestFit="1" customWidth="1"/>
    <col min="7941" max="7941" width="11.42578125" style="14" customWidth="1"/>
    <col min="7942" max="7942" width="11.42578125" style="14" bestFit="1" customWidth="1"/>
    <col min="7943" max="8188" width="9" style="14"/>
    <col min="8189" max="8189" width="34.85546875" style="14" customWidth="1"/>
    <col min="8190" max="8193" width="9.42578125" style="14" customWidth="1"/>
    <col min="8194" max="8194" width="4.140625" style="14" customWidth="1"/>
    <col min="8195" max="8195" width="11.42578125" style="14" customWidth="1"/>
    <col min="8196" max="8196" width="11.42578125" style="14" bestFit="1" customWidth="1"/>
    <col min="8197" max="8197" width="11.42578125" style="14" customWidth="1"/>
    <col min="8198" max="8198" width="11.42578125" style="14" bestFit="1" customWidth="1"/>
    <col min="8199" max="8444" width="9" style="14"/>
    <col min="8445" max="8445" width="34.85546875" style="14" customWidth="1"/>
    <col min="8446" max="8449" width="9.42578125" style="14" customWidth="1"/>
    <col min="8450" max="8450" width="4.140625" style="14" customWidth="1"/>
    <col min="8451" max="8451" width="11.42578125" style="14" customWidth="1"/>
    <col min="8452" max="8452" width="11.42578125" style="14" bestFit="1" customWidth="1"/>
    <col min="8453" max="8453" width="11.42578125" style="14" customWidth="1"/>
    <col min="8454" max="8454" width="11.42578125" style="14" bestFit="1" customWidth="1"/>
    <col min="8455" max="8700" width="9" style="14"/>
    <col min="8701" max="8701" width="34.85546875" style="14" customWidth="1"/>
    <col min="8702" max="8705" width="9.42578125" style="14" customWidth="1"/>
    <col min="8706" max="8706" width="4.140625" style="14" customWidth="1"/>
    <col min="8707" max="8707" width="11.42578125" style="14" customWidth="1"/>
    <col min="8708" max="8708" width="11.42578125" style="14" bestFit="1" customWidth="1"/>
    <col min="8709" max="8709" width="11.42578125" style="14" customWidth="1"/>
    <col min="8710" max="8710" width="11.42578125" style="14" bestFit="1" customWidth="1"/>
    <col min="8711" max="8956" width="9" style="14"/>
    <col min="8957" max="8957" width="34.85546875" style="14" customWidth="1"/>
    <col min="8958" max="8961" width="9.42578125" style="14" customWidth="1"/>
    <col min="8962" max="8962" width="4.140625" style="14" customWidth="1"/>
    <col min="8963" max="8963" width="11.42578125" style="14" customWidth="1"/>
    <col min="8964" max="8964" width="11.42578125" style="14" bestFit="1" customWidth="1"/>
    <col min="8965" max="8965" width="11.42578125" style="14" customWidth="1"/>
    <col min="8966" max="8966" width="11.42578125" style="14" bestFit="1" customWidth="1"/>
    <col min="8967" max="9212" width="9" style="14"/>
    <col min="9213" max="9213" width="34.85546875" style="14" customWidth="1"/>
    <col min="9214" max="9217" width="9.42578125" style="14" customWidth="1"/>
    <col min="9218" max="9218" width="4.140625" style="14" customWidth="1"/>
    <col min="9219" max="9219" width="11.42578125" style="14" customWidth="1"/>
    <col min="9220" max="9220" width="11.42578125" style="14" bestFit="1" customWidth="1"/>
    <col min="9221" max="9221" width="11.42578125" style="14" customWidth="1"/>
    <col min="9222" max="9222" width="11.42578125" style="14" bestFit="1" customWidth="1"/>
    <col min="9223" max="9468" width="9" style="14"/>
    <col min="9469" max="9469" width="34.85546875" style="14" customWidth="1"/>
    <col min="9470" max="9473" width="9.42578125" style="14" customWidth="1"/>
    <col min="9474" max="9474" width="4.140625" style="14" customWidth="1"/>
    <col min="9475" max="9475" width="11.42578125" style="14" customWidth="1"/>
    <col min="9476" max="9476" width="11.42578125" style="14" bestFit="1" customWidth="1"/>
    <col min="9477" max="9477" width="11.42578125" style="14" customWidth="1"/>
    <col min="9478" max="9478" width="11.42578125" style="14" bestFit="1" customWidth="1"/>
    <col min="9479" max="9724" width="9" style="14"/>
    <col min="9725" max="9725" width="34.85546875" style="14" customWidth="1"/>
    <col min="9726" max="9729" width="9.42578125" style="14" customWidth="1"/>
    <col min="9730" max="9730" width="4.140625" style="14" customWidth="1"/>
    <col min="9731" max="9731" width="11.42578125" style="14" customWidth="1"/>
    <col min="9732" max="9732" width="11.42578125" style="14" bestFit="1" customWidth="1"/>
    <col min="9733" max="9733" width="11.42578125" style="14" customWidth="1"/>
    <col min="9734" max="9734" width="11.42578125" style="14" bestFit="1" customWidth="1"/>
    <col min="9735" max="9980" width="9" style="14"/>
    <col min="9981" max="9981" width="34.85546875" style="14" customWidth="1"/>
    <col min="9982" max="9985" width="9.42578125" style="14" customWidth="1"/>
    <col min="9986" max="9986" width="4.140625" style="14" customWidth="1"/>
    <col min="9987" max="9987" width="11.42578125" style="14" customWidth="1"/>
    <col min="9988" max="9988" width="11.42578125" style="14" bestFit="1" customWidth="1"/>
    <col min="9989" max="9989" width="11.42578125" style="14" customWidth="1"/>
    <col min="9990" max="9990" width="11.42578125" style="14" bestFit="1" customWidth="1"/>
    <col min="9991" max="10236" width="9" style="14"/>
    <col min="10237" max="10237" width="34.85546875" style="14" customWidth="1"/>
    <col min="10238" max="10241" width="9.42578125" style="14" customWidth="1"/>
    <col min="10242" max="10242" width="4.140625" style="14" customWidth="1"/>
    <col min="10243" max="10243" width="11.42578125" style="14" customWidth="1"/>
    <col min="10244" max="10244" width="11.42578125" style="14" bestFit="1" customWidth="1"/>
    <col min="10245" max="10245" width="11.42578125" style="14" customWidth="1"/>
    <col min="10246" max="10246" width="11.42578125" style="14" bestFit="1" customWidth="1"/>
    <col min="10247" max="10492" width="9" style="14"/>
    <col min="10493" max="10493" width="34.85546875" style="14" customWidth="1"/>
    <col min="10494" max="10497" width="9.42578125" style="14" customWidth="1"/>
    <col min="10498" max="10498" width="4.140625" style="14" customWidth="1"/>
    <col min="10499" max="10499" width="11.42578125" style="14" customWidth="1"/>
    <col min="10500" max="10500" width="11.42578125" style="14" bestFit="1" customWidth="1"/>
    <col min="10501" max="10501" width="11.42578125" style="14" customWidth="1"/>
    <col min="10502" max="10502" width="11.42578125" style="14" bestFit="1" customWidth="1"/>
    <col min="10503" max="10748" width="9" style="14"/>
    <col min="10749" max="10749" width="34.85546875" style="14" customWidth="1"/>
    <col min="10750" max="10753" width="9.42578125" style="14" customWidth="1"/>
    <col min="10754" max="10754" width="4.140625" style="14" customWidth="1"/>
    <col min="10755" max="10755" width="11.42578125" style="14" customWidth="1"/>
    <col min="10756" max="10756" width="11.42578125" style="14" bestFit="1" customWidth="1"/>
    <col min="10757" max="10757" width="11.42578125" style="14" customWidth="1"/>
    <col min="10758" max="10758" width="11.42578125" style="14" bestFit="1" customWidth="1"/>
    <col min="10759" max="11004" width="9" style="14"/>
    <col min="11005" max="11005" width="34.85546875" style="14" customWidth="1"/>
    <col min="11006" max="11009" width="9.42578125" style="14" customWidth="1"/>
    <col min="11010" max="11010" width="4.140625" style="14" customWidth="1"/>
    <col min="11011" max="11011" width="11.42578125" style="14" customWidth="1"/>
    <col min="11012" max="11012" width="11.42578125" style="14" bestFit="1" customWidth="1"/>
    <col min="11013" max="11013" width="11.42578125" style="14" customWidth="1"/>
    <col min="11014" max="11014" width="11.42578125" style="14" bestFit="1" customWidth="1"/>
    <col min="11015" max="11260" width="9" style="14"/>
    <col min="11261" max="11261" width="34.85546875" style="14" customWidth="1"/>
    <col min="11262" max="11265" width="9.42578125" style="14" customWidth="1"/>
    <col min="11266" max="11266" width="4.140625" style="14" customWidth="1"/>
    <col min="11267" max="11267" width="11.42578125" style="14" customWidth="1"/>
    <col min="11268" max="11268" width="11.42578125" style="14" bestFit="1" customWidth="1"/>
    <col min="11269" max="11269" width="11.42578125" style="14" customWidth="1"/>
    <col min="11270" max="11270" width="11.42578125" style="14" bestFit="1" customWidth="1"/>
    <col min="11271" max="11516" width="9" style="14"/>
    <col min="11517" max="11517" width="34.85546875" style="14" customWidth="1"/>
    <col min="11518" max="11521" width="9.42578125" style="14" customWidth="1"/>
    <col min="11522" max="11522" width="4.140625" style="14" customWidth="1"/>
    <col min="11523" max="11523" width="11.42578125" style="14" customWidth="1"/>
    <col min="11524" max="11524" width="11.42578125" style="14" bestFit="1" customWidth="1"/>
    <col min="11525" max="11525" width="11.42578125" style="14" customWidth="1"/>
    <col min="11526" max="11526" width="11.42578125" style="14" bestFit="1" customWidth="1"/>
    <col min="11527" max="11772" width="9" style="14"/>
    <col min="11773" max="11773" width="34.85546875" style="14" customWidth="1"/>
    <col min="11774" max="11777" width="9.42578125" style="14" customWidth="1"/>
    <col min="11778" max="11778" width="4.140625" style="14" customWidth="1"/>
    <col min="11779" max="11779" width="11.42578125" style="14" customWidth="1"/>
    <col min="11780" max="11780" width="11.42578125" style="14" bestFit="1" customWidth="1"/>
    <col min="11781" max="11781" width="11.42578125" style="14" customWidth="1"/>
    <col min="11782" max="11782" width="11.42578125" style="14" bestFit="1" customWidth="1"/>
    <col min="11783" max="12028" width="9" style="14"/>
    <col min="12029" max="12029" width="34.85546875" style="14" customWidth="1"/>
    <col min="12030" max="12033" width="9.42578125" style="14" customWidth="1"/>
    <col min="12034" max="12034" width="4.140625" style="14" customWidth="1"/>
    <col min="12035" max="12035" width="11.42578125" style="14" customWidth="1"/>
    <col min="12036" max="12036" width="11.42578125" style="14" bestFit="1" customWidth="1"/>
    <col min="12037" max="12037" width="11.42578125" style="14" customWidth="1"/>
    <col min="12038" max="12038" width="11.42578125" style="14" bestFit="1" customWidth="1"/>
    <col min="12039" max="12284" width="9" style="14"/>
    <col min="12285" max="12285" width="34.85546875" style="14" customWidth="1"/>
    <col min="12286" max="12289" width="9.42578125" style="14" customWidth="1"/>
    <col min="12290" max="12290" width="4.140625" style="14" customWidth="1"/>
    <col min="12291" max="12291" width="11.42578125" style="14" customWidth="1"/>
    <col min="12292" max="12292" width="11.42578125" style="14" bestFit="1" customWidth="1"/>
    <col min="12293" max="12293" width="11.42578125" style="14" customWidth="1"/>
    <col min="12294" max="12294" width="11.42578125" style="14" bestFit="1" customWidth="1"/>
    <col min="12295" max="12540" width="9" style="14"/>
    <col min="12541" max="12541" width="34.85546875" style="14" customWidth="1"/>
    <col min="12542" max="12545" width="9.42578125" style="14" customWidth="1"/>
    <col min="12546" max="12546" width="4.140625" style="14" customWidth="1"/>
    <col min="12547" max="12547" width="11.42578125" style="14" customWidth="1"/>
    <col min="12548" max="12548" width="11.42578125" style="14" bestFit="1" customWidth="1"/>
    <col min="12549" max="12549" width="11.42578125" style="14" customWidth="1"/>
    <col min="12550" max="12550" width="11.42578125" style="14" bestFit="1" customWidth="1"/>
    <col min="12551" max="12796" width="9" style="14"/>
    <col min="12797" max="12797" width="34.85546875" style="14" customWidth="1"/>
    <col min="12798" max="12801" width="9.42578125" style="14" customWidth="1"/>
    <col min="12802" max="12802" width="4.140625" style="14" customWidth="1"/>
    <col min="12803" max="12803" width="11.42578125" style="14" customWidth="1"/>
    <col min="12804" max="12804" width="11.42578125" style="14" bestFit="1" customWidth="1"/>
    <col min="12805" max="12805" width="11.42578125" style="14" customWidth="1"/>
    <col min="12806" max="12806" width="11.42578125" style="14" bestFit="1" customWidth="1"/>
    <col min="12807" max="13052" width="9" style="14"/>
    <col min="13053" max="13053" width="34.85546875" style="14" customWidth="1"/>
    <col min="13054" max="13057" width="9.42578125" style="14" customWidth="1"/>
    <col min="13058" max="13058" width="4.140625" style="14" customWidth="1"/>
    <col min="13059" max="13059" width="11.42578125" style="14" customWidth="1"/>
    <col min="13060" max="13060" width="11.42578125" style="14" bestFit="1" customWidth="1"/>
    <col min="13061" max="13061" width="11.42578125" style="14" customWidth="1"/>
    <col min="13062" max="13062" width="11.42578125" style="14" bestFit="1" customWidth="1"/>
    <col min="13063" max="13308" width="9" style="14"/>
    <col min="13309" max="13309" width="34.85546875" style="14" customWidth="1"/>
    <col min="13310" max="13313" width="9.42578125" style="14" customWidth="1"/>
    <col min="13314" max="13314" width="4.140625" style="14" customWidth="1"/>
    <col min="13315" max="13315" width="11.42578125" style="14" customWidth="1"/>
    <col min="13316" max="13316" width="11.42578125" style="14" bestFit="1" customWidth="1"/>
    <col min="13317" max="13317" width="11.42578125" style="14" customWidth="1"/>
    <col min="13318" max="13318" width="11.42578125" style="14" bestFit="1" customWidth="1"/>
    <col min="13319" max="13564" width="9" style="14"/>
    <col min="13565" max="13565" width="34.85546875" style="14" customWidth="1"/>
    <col min="13566" max="13569" width="9.42578125" style="14" customWidth="1"/>
    <col min="13570" max="13570" width="4.140625" style="14" customWidth="1"/>
    <col min="13571" max="13571" width="11.42578125" style="14" customWidth="1"/>
    <col min="13572" max="13572" width="11.42578125" style="14" bestFit="1" customWidth="1"/>
    <col min="13573" max="13573" width="11.42578125" style="14" customWidth="1"/>
    <col min="13574" max="13574" width="11.42578125" style="14" bestFit="1" customWidth="1"/>
    <col min="13575" max="13820" width="9" style="14"/>
    <col min="13821" max="13821" width="34.85546875" style="14" customWidth="1"/>
    <col min="13822" max="13825" width="9.42578125" style="14" customWidth="1"/>
    <col min="13826" max="13826" width="4.140625" style="14" customWidth="1"/>
    <col min="13827" max="13827" width="11.42578125" style="14" customWidth="1"/>
    <col min="13828" max="13828" width="11.42578125" style="14" bestFit="1" customWidth="1"/>
    <col min="13829" max="13829" width="11.42578125" style="14" customWidth="1"/>
    <col min="13830" max="13830" width="11.42578125" style="14" bestFit="1" customWidth="1"/>
    <col min="13831" max="14076" width="9" style="14"/>
    <col min="14077" max="14077" width="34.85546875" style="14" customWidth="1"/>
    <col min="14078" max="14081" width="9.42578125" style="14" customWidth="1"/>
    <col min="14082" max="14082" width="4.140625" style="14" customWidth="1"/>
    <col min="14083" max="14083" width="11.42578125" style="14" customWidth="1"/>
    <col min="14084" max="14084" width="11.42578125" style="14" bestFit="1" customWidth="1"/>
    <col min="14085" max="14085" width="11.42578125" style="14" customWidth="1"/>
    <col min="14086" max="14086" width="11.42578125" style="14" bestFit="1" customWidth="1"/>
    <col min="14087" max="14332" width="9" style="14"/>
    <col min="14333" max="14333" width="34.85546875" style="14" customWidth="1"/>
    <col min="14334" max="14337" width="9.42578125" style="14" customWidth="1"/>
    <col min="14338" max="14338" width="4.140625" style="14" customWidth="1"/>
    <col min="14339" max="14339" width="11.42578125" style="14" customWidth="1"/>
    <col min="14340" max="14340" width="11.42578125" style="14" bestFit="1" customWidth="1"/>
    <col min="14341" max="14341" width="11.42578125" style="14" customWidth="1"/>
    <col min="14342" max="14342" width="11.42578125" style="14" bestFit="1" customWidth="1"/>
    <col min="14343" max="14588" width="9" style="14"/>
    <col min="14589" max="14589" width="34.85546875" style="14" customWidth="1"/>
    <col min="14590" max="14593" width="9.42578125" style="14" customWidth="1"/>
    <col min="14594" max="14594" width="4.140625" style="14" customWidth="1"/>
    <col min="14595" max="14595" width="11.42578125" style="14" customWidth="1"/>
    <col min="14596" max="14596" width="11.42578125" style="14" bestFit="1" customWidth="1"/>
    <col min="14597" max="14597" width="11.42578125" style="14" customWidth="1"/>
    <col min="14598" max="14598" width="11.42578125" style="14" bestFit="1" customWidth="1"/>
    <col min="14599" max="14844" width="9" style="14"/>
    <col min="14845" max="14845" width="34.85546875" style="14" customWidth="1"/>
    <col min="14846" max="14849" width="9.42578125" style="14" customWidth="1"/>
    <col min="14850" max="14850" width="4.140625" style="14" customWidth="1"/>
    <col min="14851" max="14851" width="11.42578125" style="14" customWidth="1"/>
    <col min="14852" max="14852" width="11.42578125" style="14" bestFit="1" customWidth="1"/>
    <col min="14853" max="14853" width="11.42578125" style="14" customWidth="1"/>
    <col min="14854" max="14854" width="11.42578125" style="14" bestFit="1" customWidth="1"/>
    <col min="14855" max="15100" width="9" style="14"/>
    <col min="15101" max="15101" width="34.85546875" style="14" customWidth="1"/>
    <col min="15102" max="15105" width="9.42578125" style="14" customWidth="1"/>
    <col min="15106" max="15106" width="4.140625" style="14" customWidth="1"/>
    <col min="15107" max="15107" width="11.42578125" style="14" customWidth="1"/>
    <col min="15108" max="15108" width="11.42578125" style="14" bestFit="1" customWidth="1"/>
    <col min="15109" max="15109" width="11.42578125" style="14" customWidth="1"/>
    <col min="15110" max="15110" width="11.42578125" style="14" bestFit="1" customWidth="1"/>
    <col min="15111" max="15356" width="9" style="14"/>
    <col min="15357" max="15357" width="34.85546875" style="14" customWidth="1"/>
    <col min="15358" max="15361" width="9.42578125" style="14" customWidth="1"/>
    <col min="15362" max="15362" width="4.140625" style="14" customWidth="1"/>
    <col min="15363" max="15363" width="11.42578125" style="14" customWidth="1"/>
    <col min="15364" max="15364" width="11.42578125" style="14" bestFit="1" customWidth="1"/>
    <col min="15365" max="15365" width="11.42578125" style="14" customWidth="1"/>
    <col min="15366" max="15366" width="11.42578125" style="14" bestFit="1" customWidth="1"/>
    <col min="15367" max="15612" width="9" style="14"/>
    <col min="15613" max="15613" width="34.85546875" style="14" customWidth="1"/>
    <col min="15614" max="15617" width="9.42578125" style="14" customWidth="1"/>
    <col min="15618" max="15618" width="4.140625" style="14" customWidth="1"/>
    <col min="15619" max="15619" width="11.42578125" style="14" customWidth="1"/>
    <col min="15620" max="15620" width="11.42578125" style="14" bestFit="1" customWidth="1"/>
    <col min="15621" max="15621" width="11.42578125" style="14" customWidth="1"/>
    <col min="15622" max="15622" width="11.42578125" style="14" bestFit="1" customWidth="1"/>
    <col min="15623" max="15868" width="9" style="14"/>
    <col min="15869" max="15869" width="34.85546875" style="14" customWidth="1"/>
    <col min="15870" max="15873" width="9.42578125" style="14" customWidth="1"/>
    <col min="15874" max="15874" width="4.140625" style="14" customWidth="1"/>
    <col min="15875" max="15875" width="11.42578125" style="14" customWidth="1"/>
    <col min="15876" max="15876" width="11.42578125" style="14" bestFit="1" customWidth="1"/>
    <col min="15877" max="15877" width="11.42578125" style="14" customWidth="1"/>
    <col min="15878" max="15878" width="11.42578125" style="14" bestFit="1" customWidth="1"/>
    <col min="15879" max="16124" width="9" style="14"/>
    <col min="16125" max="16125" width="34.85546875" style="14" customWidth="1"/>
    <col min="16126" max="16129" width="9.42578125" style="14" customWidth="1"/>
    <col min="16130" max="16130" width="4.140625" style="14" customWidth="1"/>
    <col min="16131" max="16131" width="11.42578125" style="14" customWidth="1"/>
    <col min="16132" max="16132" width="11.42578125" style="14" bestFit="1" customWidth="1"/>
    <col min="16133" max="16133" width="11.42578125" style="14" customWidth="1"/>
    <col min="16134" max="16134" width="11.42578125" style="14" bestFit="1" customWidth="1"/>
    <col min="16135" max="16380" width="9" style="14"/>
    <col min="16381" max="16384" width="9" style="14" customWidth="1"/>
  </cols>
  <sheetData>
    <row r="1" spans="1:6" ht="60" x14ac:dyDescent="0.25">
      <c r="A1" s="25" t="s">
        <v>0</v>
      </c>
      <c r="B1" s="37" t="s">
        <v>13</v>
      </c>
      <c r="C1" s="37" t="s">
        <v>12</v>
      </c>
      <c r="D1" s="13"/>
      <c r="E1" s="26" t="s">
        <v>18</v>
      </c>
      <c r="F1" s="26" t="s">
        <v>17</v>
      </c>
    </row>
    <row r="3" spans="1:6" x14ac:dyDescent="0.25">
      <c r="A3" s="29" t="s">
        <v>19</v>
      </c>
      <c r="B3" s="38">
        <v>1.1893</v>
      </c>
      <c r="C3" s="38">
        <v>0.61619999999999997</v>
      </c>
      <c r="E3" s="16"/>
      <c r="F3" s="16"/>
    </row>
    <row r="4" spans="1:6" x14ac:dyDescent="0.25">
      <c r="A4" s="29" t="s">
        <v>20</v>
      </c>
      <c r="B4" s="38">
        <v>1.0726</v>
      </c>
      <c r="C4" s="38">
        <v>0.61519999999999997</v>
      </c>
      <c r="E4" s="16"/>
      <c r="F4" s="16"/>
    </row>
    <row r="5" spans="1:6" x14ac:dyDescent="0.25">
      <c r="A5" s="17" t="s">
        <v>21</v>
      </c>
      <c r="E5" s="16">
        <f>100*((B3-B4)/B3)</f>
        <v>9.8124947448078714</v>
      </c>
      <c r="F5" s="18">
        <f>100*((C3-C4)/C3)</f>
        <v>0.16228497241155485</v>
      </c>
    </row>
    <row r="6" spans="1:6" x14ac:dyDescent="0.25">
      <c r="A6" s="17"/>
      <c r="E6" s="16"/>
      <c r="F6" s="19"/>
    </row>
    <row r="7" spans="1:6" x14ac:dyDescent="0.25">
      <c r="A7" s="17"/>
      <c r="E7" s="16"/>
      <c r="F7" s="19"/>
    </row>
    <row r="8" spans="1:6" x14ac:dyDescent="0.25">
      <c r="A8" s="15"/>
      <c r="E8" s="20"/>
      <c r="F8" s="20"/>
    </row>
    <row r="9" spans="1:6" x14ac:dyDescent="0.25">
      <c r="A9" s="17"/>
      <c r="E9" s="20"/>
      <c r="F9" s="20"/>
    </row>
    <row r="10" spans="1:6" s="22" customFormat="1" x14ac:dyDescent="0.25">
      <c r="A10" s="21"/>
      <c r="B10" s="39"/>
      <c r="C10" s="39"/>
      <c r="E10" s="23"/>
      <c r="F10" s="23"/>
    </row>
    <row r="11" spans="1:6" s="22" customFormat="1" x14ac:dyDescent="0.25">
      <c r="A11" s="21"/>
      <c r="B11" s="39"/>
      <c r="C11" s="39"/>
      <c r="E11" s="23"/>
      <c r="F11" s="2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9" sqref="C9"/>
    </sheetView>
  </sheetViews>
  <sheetFormatPr defaultRowHeight="15.75" x14ac:dyDescent="0.25"/>
  <cols>
    <col min="1" max="1" width="46.28515625" style="43" customWidth="1"/>
    <col min="2" max="2" width="2.28515625" style="43" customWidth="1"/>
    <col min="3" max="3" width="16.7109375" style="43" customWidth="1"/>
    <col min="4" max="4" width="23.7109375" style="43" bestFit="1" customWidth="1"/>
    <col min="5" max="16384" width="9.140625" style="43"/>
  </cols>
  <sheetData>
    <row r="1" spans="1:3" x14ac:dyDescent="0.25">
      <c r="A1" s="42"/>
    </row>
    <row r="2" spans="1:3" s="45" customFormat="1" ht="67.5" customHeight="1" x14ac:dyDescent="0.25">
      <c r="A2" s="44" t="s">
        <v>31</v>
      </c>
      <c r="C2" s="46" t="s">
        <v>46</v>
      </c>
    </row>
    <row r="3" spans="1:3" ht="31.5" x14ac:dyDescent="0.25">
      <c r="A3" s="42" t="s">
        <v>32</v>
      </c>
      <c r="C3" s="47">
        <v>-0.53059999999999996</v>
      </c>
    </row>
    <row r="4" spans="1:3" ht="31.5" x14ac:dyDescent="0.25">
      <c r="A4" s="42" t="s">
        <v>33</v>
      </c>
      <c r="C4" s="47">
        <v>6.0080000000000001E-2</v>
      </c>
    </row>
    <row r="5" spans="1:3" ht="31.5" x14ac:dyDescent="0.25">
      <c r="A5" s="42" t="s">
        <v>34</v>
      </c>
      <c r="C5" s="47">
        <v>-0.1104</v>
      </c>
    </row>
    <row r="6" spans="1:3" ht="31.5" x14ac:dyDescent="0.25">
      <c r="A6" s="42" t="s">
        <v>35</v>
      </c>
      <c r="C6" s="47">
        <v>1.781E-3</v>
      </c>
    </row>
    <row r="7" spans="1:3" ht="47.25" x14ac:dyDescent="0.25">
      <c r="A7" s="42" t="s">
        <v>36</v>
      </c>
      <c r="C7" s="47">
        <v>1.1130000000000001E-3</v>
      </c>
    </row>
    <row r="8" spans="1:3" x14ac:dyDescent="0.25">
      <c r="A8" s="42" t="s">
        <v>37</v>
      </c>
      <c r="C8" s="47">
        <v>80</v>
      </c>
    </row>
    <row r="10" spans="1:3" ht="31.5" customHeight="1" x14ac:dyDescent="0.25">
      <c r="A10" s="48" t="s">
        <v>38</v>
      </c>
      <c r="B10" s="48"/>
      <c r="C10" s="48"/>
    </row>
    <row r="12" spans="1:3" x14ac:dyDescent="0.25">
      <c r="A12" s="43" t="s">
        <v>39</v>
      </c>
      <c r="C12" s="47">
        <f>(1.96^2)*(C6)-(C5^2)</f>
        <v>-5.3462704000000003E-3</v>
      </c>
    </row>
    <row r="13" spans="1:3" x14ac:dyDescent="0.25">
      <c r="A13" s="43" t="s">
        <v>40</v>
      </c>
      <c r="C13" s="47">
        <f>2*((1.96^2)*C7-(C3*C5))</f>
        <v>-0.1086050784</v>
      </c>
    </row>
    <row r="14" spans="1:3" x14ac:dyDescent="0.25">
      <c r="A14" s="43" t="s">
        <v>41</v>
      </c>
      <c r="C14" s="47">
        <f>(1.96^2*C4)-(C3^2)</f>
        <v>-5.0733032000000011E-2</v>
      </c>
    </row>
    <row r="15" spans="1:3" x14ac:dyDescent="0.25">
      <c r="C15" s="47"/>
    </row>
    <row r="16" spans="1:3" x14ac:dyDescent="0.25">
      <c r="A16" s="43" t="s">
        <v>42</v>
      </c>
      <c r="C16" s="49">
        <f>((-1*C13)+SQRT((C13^2)-4*C12*C14))/(2*C12)</f>
        <v>-19.835776634396147</v>
      </c>
    </row>
    <row r="17" spans="1:3" x14ac:dyDescent="0.25">
      <c r="A17" s="43" t="s">
        <v>43</v>
      </c>
      <c r="C17" s="49">
        <f>((-1*C13)-SQRT((C13^2)-4*C12*C14))/(2*C12)</f>
        <v>-0.47839946863074179</v>
      </c>
    </row>
    <row r="18" spans="1:3" x14ac:dyDescent="0.25">
      <c r="A18" s="43" t="s">
        <v>44</v>
      </c>
      <c r="C18" s="49">
        <f>C8+C16</f>
        <v>60.164223365603853</v>
      </c>
    </row>
    <row r="19" spans="1:3" x14ac:dyDescent="0.25">
      <c r="A19" s="43" t="s">
        <v>45</v>
      </c>
      <c r="C19" s="49">
        <f>C8+C17</f>
        <v>79.521600531369259</v>
      </c>
    </row>
  </sheetData>
  <mergeCells count="1">
    <mergeCell ref="A10:C1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LRTs</vt:lpstr>
      <vt:lpstr>Random Effects CIs</vt:lpstr>
      <vt:lpstr>Pseudo-R2</vt:lpstr>
      <vt:lpstr>Regions of Significance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2008-10-06T13:53:08Z</dcterms:created>
  <dcterms:modified xsi:type="dcterms:W3CDTF">2014-08-28T14:30:53Z</dcterms:modified>
</cp:coreProperties>
</file>